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ndreerdelyi/Documents/Zsuzsának/"/>
    </mc:Choice>
  </mc:AlternateContent>
  <xr:revisionPtr revIDLastSave="0" documentId="8_{491A9106-CAC3-B84A-A689-13C478502EEF}" xr6:coauthVersionLast="36" xr6:coauthVersionMax="36" xr10:uidLastSave="{00000000-0000-0000-0000-000000000000}"/>
  <bookViews>
    <workbookView xWindow="22160" yWindow="50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definedNames>
    <definedName name="_xlnm._FilterDatabase" localSheetId="0" hidden="1">Munka1!$C$7:$K$8</definedName>
  </definedNames>
  <calcPr calcId="181029"/>
</workbook>
</file>

<file path=xl/calcChain.xml><?xml version="1.0" encoding="utf-8"?>
<calcChain xmlns="http://schemas.openxmlformats.org/spreadsheetml/2006/main">
  <c r="H11" i="1" l="1"/>
  <c r="H80" i="2"/>
  <c r="H81" i="2"/>
  <c r="H82" i="2"/>
  <c r="H83" i="2"/>
  <c r="H84" i="2"/>
  <c r="H85" i="2"/>
  <c r="H86" i="2"/>
  <c r="H87" i="2"/>
  <c r="H41" i="2"/>
  <c r="H42" i="2"/>
  <c r="H43" i="2"/>
  <c r="H44" i="2"/>
  <c r="H45" i="2"/>
  <c r="H46" i="2"/>
  <c r="H47" i="2"/>
  <c r="H48" i="2"/>
  <c r="H7" i="2"/>
  <c r="H8" i="2"/>
  <c r="H9" i="2"/>
  <c r="H2" i="2"/>
  <c r="H3" i="2"/>
  <c r="H4" i="2"/>
  <c r="H5" i="2"/>
  <c r="H6" i="2"/>
  <c r="H101" i="2"/>
  <c r="H62" i="2"/>
  <c r="H23" i="2"/>
  <c r="H27" i="1"/>
  <c r="H38" i="2"/>
  <c r="H39" i="2"/>
  <c r="H40" i="2"/>
  <c r="H77" i="2"/>
  <c r="H78" i="2"/>
  <c r="H79" i="2"/>
  <c r="H108" i="2"/>
  <c r="H116" i="2"/>
  <c r="H117" i="2"/>
  <c r="H118" i="2"/>
  <c r="H12" i="1"/>
  <c r="H13" i="1"/>
  <c r="H14" i="1"/>
  <c r="H15" i="1"/>
  <c r="H16" i="1"/>
  <c r="H17" i="1"/>
  <c r="H18" i="1"/>
  <c r="H19" i="1"/>
  <c r="H20" i="1"/>
  <c r="H88" i="2"/>
  <c r="H49" i="2"/>
  <c r="H10" i="2"/>
  <c r="H106" i="2"/>
  <c r="H107" i="2"/>
  <c r="H67" i="2"/>
  <c r="H68" i="2"/>
  <c r="H69" i="2"/>
  <c r="H28" i="2"/>
  <c r="H29" i="2"/>
  <c r="H30" i="2"/>
  <c r="H11" i="2"/>
  <c r="H31" i="2"/>
  <c r="H70" i="2"/>
  <c r="H109" i="2"/>
  <c r="H32" i="2"/>
  <c r="H71" i="2"/>
  <c r="H33" i="2"/>
  <c r="H34" i="2"/>
  <c r="H113" i="2"/>
  <c r="H114" i="2"/>
  <c r="H115" i="2"/>
  <c r="H74" i="2"/>
  <c r="H75" i="2"/>
  <c r="H76" i="2"/>
  <c r="H35" i="2"/>
  <c r="H36" i="2"/>
  <c r="H37" i="2"/>
  <c r="H25" i="2"/>
  <c r="H26" i="2"/>
  <c r="H27" i="2"/>
  <c r="H64" i="2"/>
  <c r="H65" i="2"/>
  <c r="H66" i="2"/>
  <c r="H103" i="2"/>
  <c r="H104" i="2"/>
  <c r="H105" i="2"/>
  <c r="H24" i="2"/>
  <c r="H63" i="2"/>
  <c r="H102" i="2"/>
  <c r="H12" i="2"/>
  <c r="H13" i="2"/>
  <c r="H14" i="2"/>
  <c r="H15" i="2"/>
  <c r="H16" i="2"/>
  <c r="H17" i="2"/>
  <c r="H18" i="2"/>
  <c r="H19" i="2"/>
  <c r="H20" i="2"/>
  <c r="H21" i="2"/>
  <c r="H22" i="2"/>
  <c r="H50" i="2"/>
  <c r="H51" i="2"/>
  <c r="H52" i="2"/>
  <c r="H53" i="2"/>
  <c r="H54" i="2"/>
  <c r="H55" i="2"/>
  <c r="H56" i="2"/>
  <c r="H57" i="2"/>
  <c r="H58" i="2"/>
  <c r="H59" i="2"/>
  <c r="H60" i="2"/>
  <c r="H61" i="2"/>
  <c r="H72" i="2"/>
  <c r="H73" i="2"/>
  <c r="H89" i="2"/>
  <c r="H90" i="2"/>
  <c r="H91" i="2"/>
  <c r="H92" i="2"/>
  <c r="H93" i="2"/>
  <c r="H94" i="2"/>
  <c r="H95" i="2"/>
  <c r="H96" i="2"/>
  <c r="H97" i="2"/>
  <c r="H98" i="2"/>
  <c r="H99" i="2"/>
  <c r="H100" i="2"/>
  <c r="H110" i="2"/>
  <c r="H111" i="2"/>
  <c r="H112" i="2"/>
  <c r="H31" i="1"/>
  <c r="H32" i="1"/>
  <c r="H33" i="1"/>
  <c r="H34" i="1"/>
  <c r="H35" i="1"/>
  <c r="H36" i="1"/>
  <c r="H25" i="1"/>
  <c r="H28" i="1"/>
  <c r="H26" i="1"/>
  <c r="J37" i="1" l="1"/>
  <c r="J29" i="1"/>
  <c r="J21" i="1"/>
  <c r="J41" i="1"/>
</calcChain>
</file>

<file path=xl/sharedStrings.xml><?xml version="1.0" encoding="utf-8"?>
<sst xmlns="http://schemas.openxmlformats.org/spreadsheetml/2006/main" count="174" uniqueCount="105">
  <si>
    <t>kiállítás dátuma</t>
  </si>
  <si>
    <t>kiállítás helye</t>
  </si>
  <si>
    <t>neme</t>
  </si>
  <si>
    <t>Felnőtt kan</t>
  </si>
  <si>
    <t>Felnőtt szuka</t>
  </si>
  <si>
    <t>Bíró</t>
  </si>
  <si>
    <t>születési ideje</t>
  </si>
  <si>
    <t>minimum 3, maximum 10 kiállítás eredménye</t>
  </si>
  <si>
    <t>kiállítás típusa</t>
  </si>
  <si>
    <t>Extra pontok</t>
  </si>
  <si>
    <t>Derby Győztes 10+</t>
  </si>
  <si>
    <t>Fiatal klubgy 10+</t>
  </si>
  <si>
    <t>Klubgyőztes 10+</t>
  </si>
  <si>
    <t>Elért munkaeredmény pontszám</t>
  </si>
  <si>
    <t>Kitűnő</t>
  </si>
  <si>
    <t>Kitűnő IV</t>
  </si>
  <si>
    <t>Kitűnő III</t>
  </si>
  <si>
    <t>Kitűnő II</t>
  </si>
  <si>
    <t>Kitűnő I</t>
  </si>
  <si>
    <t>cac</t>
  </si>
  <si>
    <t>cacib/klub/special</t>
  </si>
  <si>
    <t>európa/világ</t>
  </si>
  <si>
    <t>Fiatal győztes</t>
  </si>
  <si>
    <t>Európagyőztes</t>
  </si>
  <si>
    <t>Világgyőztes</t>
  </si>
  <si>
    <t>CACIB</t>
  </si>
  <si>
    <t>rCAC</t>
  </si>
  <si>
    <t>CAC</t>
  </si>
  <si>
    <t>rCACIB</t>
  </si>
  <si>
    <t>Alapfokú kísérőkutya vizsga/BH1</t>
  </si>
  <si>
    <t>Középfokú kísérőkutya vizsga/BH2</t>
  </si>
  <si>
    <t>Felsőfokú kísérőkutya vizsga/BH3</t>
  </si>
  <si>
    <t>Alapfokú teljesítményvizsga/HPO1</t>
  </si>
  <si>
    <t>Középfokú teljesítményvizsga/HPO2</t>
  </si>
  <si>
    <t>Felsőfokú teljesítményvizsga/HPO3</t>
  </si>
  <si>
    <t>Best of day</t>
  </si>
  <si>
    <t>BIS I</t>
  </si>
  <si>
    <t>BIS II</t>
  </si>
  <si>
    <t>BIS III</t>
  </si>
  <si>
    <t>*eredmény</t>
  </si>
  <si>
    <t>*eredmény: a kiállításon elért legmagasabb cím</t>
  </si>
  <si>
    <t>x</t>
  </si>
  <si>
    <t>Nevezett kategóra</t>
  </si>
  <si>
    <t>pont</t>
  </si>
  <si>
    <t>Fiatal kan</t>
  </si>
  <si>
    <t>Fiatal szuka</t>
  </si>
  <si>
    <t>dátum</t>
  </si>
  <si>
    <t>Derby Győztes</t>
  </si>
  <si>
    <t>Klubgyőztes</t>
  </si>
  <si>
    <t>total extra pontok</t>
  </si>
  <si>
    <t>total kiállítási pontok</t>
  </si>
  <si>
    <t>elért cím (X)</t>
  </si>
  <si>
    <t>teljesítés (X)</t>
  </si>
  <si>
    <t>total munkavizsga</t>
  </si>
  <si>
    <t>TOTAL PONTOK</t>
  </si>
  <si>
    <t>Veterán kan</t>
  </si>
  <si>
    <t>Veterán szuka</t>
  </si>
  <si>
    <t>osztály</t>
  </si>
  <si>
    <t>fiatal</t>
  </si>
  <si>
    <t>növendék</t>
  </si>
  <si>
    <t>nyílt</t>
  </si>
  <si>
    <t>munka</t>
  </si>
  <si>
    <t>champion</t>
  </si>
  <si>
    <t>veterán</t>
  </si>
  <si>
    <t>a pontszám megadása automatikus!</t>
  </si>
  <si>
    <t>Extra címek</t>
  </si>
  <si>
    <t>a nevezett kategóriában, az osztálynál, a kiállítás típusnál, az eredménynél, az extra címeknél és a munkavizsgánál választani kell a cellákban felajánlott opciók közül</t>
  </si>
  <si>
    <t>Törzskönyvi száma</t>
  </si>
  <si>
    <t>Kutya neve</t>
  </si>
  <si>
    <t>Fajtacsoport I</t>
  </si>
  <si>
    <t>Fajtacsoport II</t>
  </si>
  <si>
    <t>Fajtacsoport III</t>
  </si>
  <si>
    <t>Fajtagyőztes</t>
  </si>
  <si>
    <t>Junior BIS I</t>
  </si>
  <si>
    <t>Junior BIS II</t>
  </si>
  <si>
    <t>Junior BIS III</t>
  </si>
  <si>
    <t>Fiatal klubgyőztes</t>
  </si>
  <si>
    <t>Junior fajtacsoport I</t>
  </si>
  <si>
    <t>Junior fajtacsoport II</t>
  </si>
  <si>
    <t>Junior fajtacsoport III</t>
  </si>
  <si>
    <t>Év tenyésztője</t>
  </si>
  <si>
    <t>Nagyon jó</t>
  </si>
  <si>
    <t>Veterán BIS I</t>
  </si>
  <si>
    <t>Veterán BIS II</t>
  </si>
  <si>
    <t>Veterán BIS III</t>
  </si>
  <si>
    <t>Veterán klubgyőztes</t>
  </si>
  <si>
    <t>Veterán Klubgy 10+</t>
  </si>
  <si>
    <t>minimum 4 kiállítási eredmény</t>
  </si>
  <si>
    <t>maximum 10 kiállítási eredmény</t>
  </si>
  <si>
    <t>BOS</t>
  </si>
  <si>
    <t>Nagyon ígéretes I</t>
  </si>
  <si>
    <t>Nagyon ígéretes II</t>
  </si>
  <si>
    <t>Nagyon ígéretes III</t>
  </si>
  <si>
    <t>Nagyon ígéretes IV</t>
  </si>
  <si>
    <t>Nagyon ígéretes</t>
  </si>
  <si>
    <t>Bébi/Kölyök kan</t>
  </si>
  <si>
    <t>Bébi/Kölyök BIS III</t>
  </si>
  <si>
    <t>Bébi/Kölyök BIS II</t>
  </si>
  <si>
    <t>Bébi/Kölyök BIS I</t>
  </si>
  <si>
    <t>kölyök</t>
  </si>
  <si>
    <t>bébi</t>
  </si>
  <si>
    <t>minimum 3 kiállítási eredmény bébi/kölyök</t>
  </si>
  <si>
    <t>Bébi/Kölyök szuka</t>
  </si>
  <si>
    <t>MOFTEK 2022 év kutyája</t>
  </si>
  <si>
    <t>2022-ben szerzett munkavizsga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</si>
</sst>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1" xfId="0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2" borderId="1" xfId="0" applyFill="1" applyBorder="1"/>
    <xf numFmtId="0" fontId="3" fillId="2" borderId="2" xfId="0" applyFont="1" applyFill="1" applyBorder="1"/>
    <xf numFmtId="0" fontId="2" fillId="3" borderId="2" xfId="0" applyFont="1" applyFill="1" applyBorder="1"/>
    <xf numFmtId="0" fontId="3" fillId="0" borderId="0" xfId="0" applyFont="1" applyBorder="1"/>
    <xf numFmtId="0" fontId="0" fillId="0" borderId="0" xfId="0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0" fillId="4" borderId="1" xfId="0" applyFill="1" applyBorder="1"/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4" fontId="0" fillId="0" borderId="0" xfId="0" applyNumberFormat="1"/>
    <xf numFmtId="0" fontId="4" fillId="0" borderId="0" xfId="0" applyFont="1"/>
    <xf numFmtId="14" fontId="3" fillId="0" borderId="0" xfId="0" applyNumberFormat="1" applyFont="1" applyBorder="1" applyAlignment="1">
      <alignment wrapText="1"/>
    </xf>
    <xf numFmtId="14" fontId="0" fillId="0" borderId="1" xfId="0" applyNumberFormat="1" applyBorder="1"/>
    <xf numFmtId="0" fontId="6" fillId="0" borderId="0" xfId="0" applyFont="1" applyBorder="1"/>
    <xf numFmtId="0" fontId="4" fillId="0" borderId="0" xfId="0" applyFont="1" applyAlignment="1">
      <alignment wrapText="1"/>
    </xf>
    <xf numFmtId="0" fontId="4" fillId="0" borderId="0" xfId="0" applyFont="1" applyAlignme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6"/>
  <sheetViews>
    <sheetView tabSelected="1" workbookViewId="0">
      <selection activeCell="C22" sqref="C22"/>
    </sheetView>
  </sheetViews>
  <sheetFormatPr baseColWidth="10" defaultColWidth="8.83203125" defaultRowHeight="13" x14ac:dyDescent="0.15"/>
  <cols>
    <col min="1" max="1" width="3" bestFit="1" customWidth="1"/>
    <col min="2" max="2" width="18.33203125" customWidth="1"/>
    <col min="3" max="3" width="31.6640625" bestFit="1" customWidth="1"/>
    <col min="4" max="4" width="16.33203125" bestFit="1" customWidth="1"/>
    <col min="5" max="5" width="17.83203125" bestFit="1" customWidth="1"/>
    <col min="6" max="6" width="16" bestFit="1" customWidth="1"/>
    <col min="7" max="7" width="21" customWidth="1"/>
    <col min="8" max="8" width="14" customWidth="1"/>
    <col min="9" max="9" width="19" customWidth="1"/>
    <col min="10" max="10" width="12.1640625" bestFit="1" customWidth="1"/>
    <col min="11" max="11" width="14.1640625" bestFit="1" customWidth="1"/>
    <col min="12" max="12" width="14.5" bestFit="1" customWidth="1"/>
    <col min="13" max="13" width="5.5" bestFit="1" customWidth="1"/>
    <col min="14" max="14" width="4.83203125" bestFit="1" customWidth="1"/>
    <col min="15" max="15" width="7.1640625" bestFit="1" customWidth="1"/>
    <col min="16" max="16" width="6.5" bestFit="1" customWidth="1"/>
    <col min="17" max="19" width="7.5" bestFit="1" customWidth="1"/>
    <col min="20" max="20" width="6.1640625" bestFit="1" customWidth="1"/>
    <col min="21" max="21" width="6.5" bestFit="1" customWidth="1"/>
    <col min="22" max="22" width="7" bestFit="1" customWidth="1"/>
    <col min="23" max="23" width="6.83203125" bestFit="1" customWidth="1"/>
    <col min="24" max="24" width="5" bestFit="1" customWidth="1"/>
    <col min="25" max="25" width="5.5" bestFit="1" customWidth="1"/>
    <col min="26" max="26" width="5.83203125" bestFit="1" customWidth="1"/>
    <col min="27" max="30" width="9.1640625" customWidth="1"/>
    <col min="31" max="33" width="10.5" customWidth="1"/>
    <col min="34" max="34" width="9.1640625" customWidth="1"/>
    <col min="35" max="35" width="10.33203125" bestFit="1" customWidth="1"/>
    <col min="36" max="36" width="9" bestFit="1" customWidth="1"/>
  </cols>
  <sheetData>
    <row r="1" spans="1:33" x14ac:dyDescent="0.15">
      <c r="A1" s="4"/>
      <c r="B1" s="4"/>
      <c r="C1" s="4"/>
      <c r="D1" s="4"/>
      <c r="E1" s="4"/>
      <c r="F1" s="4"/>
      <c r="G1" s="4"/>
      <c r="H1" s="4"/>
      <c r="I1" s="4"/>
      <c r="J1" s="4"/>
      <c r="AA1" t="s">
        <v>41</v>
      </c>
      <c r="AB1" s="21" t="s">
        <v>94</v>
      </c>
      <c r="AF1" s="21" t="s">
        <v>94</v>
      </c>
    </row>
    <row r="2" spans="1:33" x14ac:dyDescent="0.15">
      <c r="A2" s="4"/>
      <c r="B2" s="10" t="s">
        <v>68</v>
      </c>
      <c r="C2" s="6"/>
      <c r="D2" s="4"/>
      <c r="E2" s="4"/>
      <c r="F2" s="4"/>
      <c r="G2" s="4"/>
      <c r="H2" s="4"/>
      <c r="I2" s="4"/>
      <c r="J2" s="4"/>
      <c r="AB2" s="21" t="s">
        <v>93</v>
      </c>
      <c r="AF2" s="21" t="s">
        <v>93</v>
      </c>
    </row>
    <row r="3" spans="1:33" x14ac:dyDescent="0.15">
      <c r="A3" s="4"/>
      <c r="B3" s="10" t="s">
        <v>67</v>
      </c>
      <c r="C3" s="6"/>
      <c r="D3" s="4"/>
      <c r="E3" s="4"/>
      <c r="F3" s="4"/>
      <c r="G3" s="4"/>
      <c r="H3" s="4"/>
      <c r="I3" s="4"/>
      <c r="J3" s="4"/>
      <c r="AA3" t="s">
        <v>19</v>
      </c>
      <c r="AB3" s="21" t="s">
        <v>92</v>
      </c>
      <c r="AE3" s="20"/>
      <c r="AF3" s="21" t="s">
        <v>92</v>
      </c>
      <c r="AG3" s="21"/>
    </row>
    <row r="4" spans="1:33" x14ac:dyDescent="0.15">
      <c r="A4" s="4"/>
      <c r="B4" s="10" t="s">
        <v>2</v>
      </c>
      <c r="C4" s="6"/>
      <c r="D4" s="4"/>
      <c r="E4" s="4"/>
      <c r="F4" s="4"/>
      <c r="G4" s="4"/>
      <c r="H4" s="4"/>
      <c r="I4" s="4"/>
      <c r="J4" s="4"/>
      <c r="AA4" t="s">
        <v>20</v>
      </c>
      <c r="AB4" s="21" t="s">
        <v>91</v>
      </c>
      <c r="AF4" s="21" t="s">
        <v>91</v>
      </c>
    </row>
    <row r="5" spans="1:33" x14ac:dyDescent="0.15">
      <c r="A5" s="4"/>
      <c r="B5" s="10" t="s">
        <v>6</v>
      </c>
      <c r="C5" s="23"/>
      <c r="D5" s="4"/>
      <c r="E5" s="4"/>
      <c r="F5" s="4"/>
      <c r="G5" s="4"/>
      <c r="H5" s="4"/>
      <c r="I5" s="4"/>
      <c r="J5" s="4"/>
      <c r="AA5" t="s">
        <v>21</v>
      </c>
      <c r="AB5" s="21" t="s">
        <v>90</v>
      </c>
      <c r="AF5" s="21" t="s">
        <v>90</v>
      </c>
    </row>
    <row r="6" spans="1:33" x14ac:dyDescent="0.15">
      <c r="A6" s="4"/>
      <c r="B6" s="4"/>
      <c r="C6" s="4"/>
      <c r="D6" s="4"/>
      <c r="E6" s="4"/>
      <c r="F6" s="4"/>
      <c r="G6" s="4"/>
      <c r="H6" s="4"/>
      <c r="I6" s="4"/>
      <c r="J6" s="4"/>
      <c r="AB6" s="21" t="s">
        <v>96</v>
      </c>
      <c r="AF6" s="21" t="s">
        <v>96</v>
      </c>
    </row>
    <row r="7" spans="1:33" s="1" customFormat="1" ht="19.5" customHeight="1" thickBot="1" x14ac:dyDescent="0.25">
      <c r="A7" s="11"/>
      <c r="B7" s="11"/>
      <c r="C7" s="13" t="s">
        <v>103</v>
      </c>
      <c r="D7" s="14" t="s">
        <v>95</v>
      </c>
      <c r="E7" s="14" t="s">
        <v>102</v>
      </c>
      <c r="F7" s="14" t="s">
        <v>44</v>
      </c>
      <c r="G7" s="14" t="s">
        <v>45</v>
      </c>
      <c r="H7" s="14" t="s">
        <v>3</v>
      </c>
      <c r="I7" s="14" t="s">
        <v>4</v>
      </c>
      <c r="J7" s="14" t="s">
        <v>55</v>
      </c>
      <c r="K7" s="14" t="s">
        <v>56</v>
      </c>
      <c r="L7" s="14" t="s">
        <v>80</v>
      </c>
      <c r="AB7" s="21" t="s">
        <v>97</v>
      </c>
      <c r="AD7" s="2" t="s">
        <v>18</v>
      </c>
      <c r="AF7" s="21" t="s">
        <v>97</v>
      </c>
    </row>
    <row r="8" spans="1:33" ht="19.5" customHeight="1" thickBot="1" x14ac:dyDescent="0.25">
      <c r="A8" s="4"/>
      <c r="B8" s="4"/>
      <c r="C8" s="10" t="s">
        <v>42</v>
      </c>
      <c r="D8" s="17"/>
      <c r="E8" s="17"/>
      <c r="F8" s="17"/>
      <c r="G8" s="17"/>
      <c r="H8" s="18"/>
      <c r="I8" s="18"/>
      <c r="J8" s="19"/>
      <c r="K8" s="18"/>
      <c r="L8" s="18"/>
      <c r="AB8" s="21" t="s">
        <v>98</v>
      </c>
      <c r="AD8" s="2" t="s">
        <v>22</v>
      </c>
      <c r="AF8" s="21" t="s">
        <v>98</v>
      </c>
    </row>
    <row r="9" spans="1:33" s="1" customFormat="1" ht="14" x14ac:dyDescent="0.15">
      <c r="A9" s="11"/>
      <c r="B9" s="11"/>
      <c r="C9" s="11"/>
      <c r="D9" s="11"/>
      <c r="E9" s="11"/>
      <c r="F9" s="11"/>
      <c r="G9" s="11"/>
      <c r="H9" s="11"/>
      <c r="I9" s="11"/>
      <c r="AA9" s="25" t="s">
        <v>100</v>
      </c>
      <c r="AB9" s="21" t="s">
        <v>81</v>
      </c>
    </row>
    <row r="10" spans="1:33" ht="14" x14ac:dyDescent="0.15">
      <c r="A10" s="4"/>
      <c r="B10" s="22" t="s">
        <v>0</v>
      </c>
      <c r="C10" s="10" t="s">
        <v>1</v>
      </c>
      <c r="D10" s="10" t="s">
        <v>5</v>
      </c>
      <c r="E10" s="15" t="s">
        <v>57</v>
      </c>
      <c r="F10" s="15" t="s">
        <v>8</v>
      </c>
      <c r="G10" s="15" t="s">
        <v>39</v>
      </c>
      <c r="H10" s="10" t="s">
        <v>43</v>
      </c>
      <c r="I10" s="4"/>
      <c r="J10" s="4"/>
      <c r="AA10" s="21" t="s">
        <v>99</v>
      </c>
      <c r="AB10" s="2" t="s">
        <v>14</v>
      </c>
    </row>
    <row r="11" spans="1:33" x14ac:dyDescent="0.15">
      <c r="A11" s="5">
        <v>1</v>
      </c>
      <c r="B11" s="23"/>
      <c r="C11" s="6"/>
      <c r="D11" s="6"/>
      <c r="E11" s="16"/>
      <c r="F11" s="16"/>
      <c r="G11" s="16"/>
      <c r="H11" s="7">
        <f>IF(G11="",0,VLOOKUP(G11&amp;F11,Munka2!H:I,2,0))</f>
        <v>0</v>
      </c>
      <c r="I11" s="4"/>
      <c r="J11" s="4"/>
      <c r="AA11" t="s">
        <v>58</v>
      </c>
      <c r="AB11" s="2" t="s">
        <v>15</v>
      </c>
    </row>
    <row r="12" spans="1:33" x14ac:dyDescent="0.15">
      <c r="A12" s="5">
        <v>2</v>
      </c>
      <c r="B12" s="23"/>
      <c r="C12" s="6"/>
      <c r="D12" s="6"/>
      <c r="E12" s="16"/>
      <c r="F12" s="16"/>
      <c r="G12" s="16"/>
      <c r="H12" s="7">
        <f>IF(G12="",0,VLOOKUP(G12&amp;F12,Munka2!H:I,2,0))</f>
        <v>0</v>
      </c>
      <c r="I12" s="4"/>
      <c r="J12" s="4"/>
      <c r="AA12" t="s">
        <v>59</v>
      </c>
      <c r="AB12" s="2" t="s">
        <v>16</v>
      </c>
    </row>
    <row r="13" spans="1:33" x14ac:dyDescent="0.15">
      <c r="A13" s="5">
        <v>3</v>
      </c>
      <c r="B13" s="23"/>
      <c r="C13" s="6"/>
      <c r="D13" s="6"/>
      <c r="E13" s="16"/>
      <c r="F13" s="16"/>
      <c r="G13" s="16"/>
      <c r="H13" s="7">
        <f>IF(G13="",0,VLOOKUP(G13&amp;F13,Munka2!H:I,2,0))</f>
        <v>0</v>
      </c>
      <c r="I13" s="24" t="s">
        <v>101</v>
      </c>
      <c r="J13" s="4"/>
      <c r="AA13" t="s">
        <v>60</v>
      </c>
      <c r="AB13" s="2" t="s">
        <v>17</v>
      </c>
    </row>
    <row r="14" spans="1:33" x14ac:dyDescent="0.15">
      <c r="A14" s="5">
        <v>4</v>
      </c>
      <c r="B14" s="23"/>
      <c r="C14" s="6"/>
      <c r="D14" s="6"/>
      <c r="E14" s="16"/>
      <c r="F14" s="16"/>
      <c r="G14" s="16"/>
      <c r="H14" s="7">
        <f>IF(G14="",0,VLOOKUP(G14&amp;F14,Munka2!H:I,2,0))</f>
        <v>0</v>
      </c>
      <c r="I14" s="24" t="s">
        <v>87</v>
      </c>
      <c r="J14" s="4"/>
      <c r="AA14" t="s">
        <v>61</v>
      </c>
      <c r="AB14" s="2" t="s">
        <v>26</v>
      </c>
    </row>
    <row r="15" spans="1:33" x14ac:dyDescent="0.15">
      <c r="A15" s="5">
        <v>5</v>
      </c>
      <c r="B15" s="23"/>
      <c r="C15" s="6"/>
      <c r="D15" s="6"/>
      <c r="E15" s="16"/>
      <c r="F15" s="16"/>
      <c r="G15" s="16"/>
      <c r="H15" s="7">
        <f>IF(G15="",0,VLOOKUP(G15&amp;F15,Munka2!H:I,2,0))</f>
        <v>0</v>
      </c>
      <c r="I15" s="4"/>
      <c r="J15" s="4"/>
      <c r="AA15" t="s">
        <v>62</v>
      </c>
      <c r="AB15" s="2" t="s">
        <v>27</v>
      </c>
    </row>
    <row r="16" spans="1:33" x14ac:dyDescent="0.15">
      <c r="A16" s="5">
        <v>6</v>
      </c>
      <c r="B16" s="23"/>
      <c r="C16" s="6"/>
      <c r="D16" s="6"/>
      <c r="E16" s="16"/>
      <c r="F16" s="16"/>
      <c r="G16" s="16"/>
      <c r="H16" s="7">
        <f>IF(G16="",0,VLOOKUP(G16&amp;F16,Munka2!H:I,2,0))</f>
        <v>0</v>
      </c>
      <c r="I16" s="4"/>
      <c r="J16" s="4"/>
      <c r="AA16" t="s">
        <v>63</v>
      </c>
      <c r="AB16" s="2" t="s">
        <v>28</v>
      </c>
    </row>
    <row r="17" spans="1:28" x14ac:dyDescent="0.15">
      <c r="A17" s="5">
        <v>7</v>
      </c>
      <c r="B17" s="23"/>
      <c r="C17" s="3"/>
      <c r="D17" s="3"/>
      <c r="E17" s="16"/>
      <c r="F17" s="16"/>
      <c r="G17" s="16"/>
      <c r="H17" s="7">
        <f>IF(G17="",0,VLOOKUP(G17&amp;F17,Munka2!H:I,2,0))</f>
        <v>0</v>
      </c>
      <c r="I17" s="4"/>
      <c r="J17" s="4"/>
      <c r="AB17" s="2" t="s">
        <v>25</v>
      </c>
    </row>
    <row r="18" spans="1:28" x14ac:dyDescent="0.15">
      <c r="A18" s="5">
        <v>8</v>
      </c>
      <c r="B18" s="23"/>
      <c r="C18" s="3"/>
      <c r="D18" s="3"/>
      <c r="E18" s="16"/>
      <c r="F18" s="16"/>
      <c r="G18" s="16"/>
      <c r="H18" s="7">
        <f>IF(G18="",0,VLOOKUP(G18&amp;F18,Munka2!H:I,2,0))</f>
        <v>0</v>
      </c>
      <c r="I18" s="4"/>
      <c r="J18" s="4"/>
      <c r="AB18" s="26" t="s">
        <v>23</v>
      </c>
    </row>
    <row r="19" spans="1:28" x14ac:dyDescent="0.15">
      <c r="A19" s="5">
        <v>9</v>
      </c>
      <c r="B19" s="23"/>
      <c r="C19" s="3"/>
      <c r="D19" s="3"/>
      <c r="E19" s="16"/>
      <c r="F19" s="16"/>
      <c r="G19" s="16"/>
      <c r="H19" s="7">
        <f>IF(G19="",0,VLOOKUP(G19&amp;F19,Munka2!H:I,2,0))</f>
        <v>0</v>
      </c>
      <c r="I19" s="4"/>
      <c r="J19" s="4"/>
      <c r="AB19" s="26" t="s">
        <v>24</v>
      </c>
    </row>
    <row r="20" spans="1:28" ht="14" thickBot="1" x14ac:dyDescent="0.2">
      <c r="A20" s="5">
        <v>10</v>
      </c>
      <c r="B20" s="23"/>
      <c r="C20" s="3"/>
      <c r="D20" s="3"/>
      <c r="E20" s="16"/>
      <c r="F20" s="16"/>
      <c r="G20" s="16"/>
      <c r="H20" s="7">
        <f>IF(G20="",0,VLOOKUP(G20&amp;F20,Munka2!H:I,2,0))</f>
        <v>0</v>
      </c>
      <c r="I20" s="24" t="s">
        <v>88</v>
      </c>
      <c r="J20" s="4"/>
      <c r="AB20" s="2" t="s">
        <v>72</v>
      </c>
    </row>
    <row r="21" spans="1:28" ht="14" thickBot="1" x14ac:dyDescent="0.2">
      <c r="A21" s="4"/>
      <c r="B21" s="4" t="s">
        <v>7</v>
      </c>
      <c r="C21" s="4"/>
      <c r="D21" s="4"/>
      <c r="E21" s="4"/>
      <c r="F21" s="4"/>
      <c r="G21" s="4"/>
      <c r="H21" s="4"/>
      <c r="I21" s="10" t="s">
        <v>50</v>
      </c>
      <c r="J21" s="8">
        <f>SUM(H11:H20)</f>
        <v>0</v>
      </c>
      <c r="AB21" t="s">
        <v>69</v>
      </c>
    </row>
    <row r="22" spans="1:28" x14ac:dyDescent="0.15">
      <c r="A22" s="4"/>
      <c r="B22" s="4" t="s">
        <v>40</v>
      </c>
      <c r="C22" s="4"/>
      <c r="D22" s="4"/>
      <c r="E22" s="4"/>
      <c r="F22" s="4"/>
      <c r="G22" s="4"/>
      <c r="H22" s="4"/>
      <c r="I22" s="4"/>
      <c r="J22" s="4"/>
      <c r="AB22" t="s">
        <v>70</v>
      </c>
    </row>
    <row r="23" spans="1:28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AB23" t="s">
        <v>71</v>
      </c>
    </row>
    <row r="24" spans="1:28" x14ac:dyDescent="0.15">
      <c r="A24" s="4"/>
      <c r="B24" s="10" t="s">
        <v>65</v>
      </c>
      <c r="C24" s="4"/>
      <c r="D24" s="4"/>
      <c r="E24" s="4"/>
      <c r="F24" s="4"/>
      <c r="G24" s="15" t="s">
        <v>51</v>
      </c>
      <c r="H24" s="10" t="s">
        <v>43</v>
      </c>
      <c r="I24" s="4"/>
      <c r="J24" s="4"/>
      <c r="AB24" t="s">
        <v>77</v>
      </c>
    </row>
    <row r="25" spans="1:28" x14ac:dyDescent="0.15">
      <c r="A25" s="4"/>
      <c r="B25" s="4"/>
      <c r="C25" s="6" t="s">
        <v>47</v>
      </c>
      <c r="D25" s="4"/>
      <c r="E25" s="4"/>
      <c r="F25" s="4"/>
      <c r="G25" s="16"/>
      <c r="H25" s="7">
        <f>IF(G25="X",10,0)</f>
        <v>0</v>
      </c>
      <c r="I25" s="4"/>
      <c r="J25" s="4"/>
      <c r="AB25" t="s">
        <v>78</v>
      </c>
    </row>
    <row r="26" spans="1:28" x14ac:dyDescent="0.15">
      <c r="A26" s="4"/>
      <c r="B26" s="4"/>
      <c r="C26" s="6" t="s">
        <v>76</v>
      </c>
      <c r="D26" s="4"/>
      <c r="E26" s="4"/>
      <c r="F26" s="4"/>
      <c r="G26" s="16"/>
      <c r="H26" s="7">
        <f>IF(G26="X",10,0)</f>
        <v>0</v>
      </c>
      <c r="I26" s="4"/>
      <c r="J26" s="4"/>
      <c r="AB26" t="s">
        <v>79</v>
      </c>
    </row>
    <row r="27" spans="1:28" x14ac:dyDescent="0.15">
      <c r="A27" s="4"/>
      <c r="B27" s="4"/>
      <c r="C27" s="6" t="s">
        <v>85</v>
      </c>
      <c r="D27" s="4"/>
      <c r="E27" s="4"/>
      <c r="F27" s="4"/>
      <c r="G27" s="16"/>
      <c r="H27" s="7">
        <f>IF(G27="X",10,0)</f>
        <v>0</v>
      </c>
      <c r="I27" s="4"/>
      <c r="J27" s="4"/>
      <c r="AB27" s="2" t="s">
        <v>35</v>
      </c>
    </row>
    <row r="28" spans="1:28" ht="14" thickBot="1" x14ac:dyDescent="0.2">
      <c r="A28" s="4"/>
      <c r="B28" s="4"/>
      <c r="C28" s="6" t="s">
        <v>48</v>
      </c>
      <c r="D28" s="4"/>
      <c r="E28" s="4"/>
      <c r="F28" s="4"/>
      <c r="G28" s="16"/>
      <c r="H28" s="7">
        <f>IF(G28="X",10,0)</f>
        <v>0</v>
      </c>
      <c r="I28" s="4"/>
      <c r="J28" s="4"/>
      <c r="AB28" s="2" t="s">
        <v>36</v>
      </c>
    </row>
    <row r="29" spans="1:28" ht="14" thickBot="1" x14ac:dyDescent="0.2">
      <c r="A29" s="4"/>
      <c r="B29" s="4"/>
      <c r="C29" s="4"/>
      <c r="D29" s="4"/>
      <c r="E29" s="4"/>
      <c r="F29" s="4"/>
      <c r="G29" s="4"/>
      <c r="H29" s="4"/>
      <c r="I29" s="10" t="s">
        <v>49</v>
      </c>
      <c r="J29" s="8">
        <f>SUM(H25:H28)</f>
        <v>0</v>
      </c>
      <c r="AB29" s="2" t="s">
        <v>37</v>
      </c>
    </row>
    <row r="30" spans="1:28" x14ac:dyDescent="0.15">
      <c r="A30" s="4"/>
      <c r="B30" s="10" t="s">
        <v>46</v>
      </c>
      <c r="C30" s="10" t="s">
        <v>104</v>
      </c>
      <c r="D30" s="10" t="s">
        <v>5</v>
      </c>
      <c r="E30" s="10"/>
      <c r="F30" s="10"/>
      <c r="G30" s="15" t="s">
        <v>52</v>
      </c>
      <c r="H30" s="10" t="s">
        <v>43</v>
      </c>
      <c r="I30" s="4"/>
      <c r="J30" s="4"/>
      <c r="AB30" s="2" t="s">
        <v>38</v>
      </c>
    </row>
    <row r="31" spans="1:28" x14ac:dyDescent="0.15">
      <c r="A31" s="4"/>
      <c r="B31" s="3"/>
      <c r="C31" s="3" t="s">
        <v>29</v>
      </c>
      <c r="D31" s="3"/>
      <c r="E31" s="4"/>
      <c r="F31" s="4"/>
      <c r="G31" s="16"/>
      <c r="H31" s="7">
        <f>IF(G31="X",VLOOKUP(C31,Munka2!A:E,5,0),0)</f>
        <v>0</v>
      </c>
      <c r="I31" s="4"/>
      <c r="J31" s="4"/>
      <c r="AB31" s="2" t="s">
        <v>73</v>
      </c>
    </row>
    <row r="32" spans="1:28" x14ac:dyDescent="0.15">
      <c r="A32" s="4"/>
      <c r="B32" s="3"/>
      <c r="C32" s="3" t="s">
        <v>30</v>
      </c>
      <c r="D32" s="3"/>
      <c r="E32" s="4"/>
      <c r="F32" s="4"/>
      <c r="G32" s="16"/>
      <c r="H32" s="7">
        <f>IF(G32="X",VLOOKUP(C32,Munka2!A:E,5,0),0)</f>
        <v>0</v>
      </c>
      <c r="I32" s="4"/>
      <c r="J32" s="4"/>
      <c r="AB32" s="2" t="s">
        <v>74</v>
      </c>
    </row>
    <row r="33" spans="1:28" x14ac:dyDescent="0.15">
      <c r="A33" s="4"/>
      <c r="B33" s="3"/>
      <c r="C33" s="3" t="s">
        <v>31</v>
      </c>
      <c r="D33" s="3"/>
      <c r="E33" s="4"/>
      <c r="F33" s="4"/>
      <c r="G33" s="16"/>
      <c r="H33" s="7">
        <f>IF(G33="X",VLOOKUP(C33,Munka2!A:E,5,0),0)</f>
        <v>0</v>
      </c>
      <c r="I33" s="4"/>
      <c r="J33" s="4"/>
      <c r="AB33" s="2" t="s">
        <v>75</v>
      </c>
    </row>
    <row r="34" spans="1:28" x14ac:dyDescent="0.15">
      <c r="A34" s="4"/>
      <c r="B34" s="23"/>
      <c r="C34" s="3" t="s">
        <v>32</v>
      </c>
      <c r="D34" s="6"/>
      <c r="E34" s="4"/>
      <c r="F34" s="4"/>
      <c r="G34" s="16"/>
      <c r="H34" s="7">
        <f>IF(G34="X",VLOOKUP(C34,Munka2!A:E,5,0),0)</f>
        <v>0</v>
      </c>
      <c r="I34" s="4"/>
      <c r="J34" s="4"/>
      <c r="AB34" s="21" t="s">
        <v>82</v>
      </c>
    </row>
    <row r="35" spans="1:28" x14ac:dyDescent="0.15">
      <c r="A35" s="4"/>
      <c r="B35" s="3"/>
      <c r="C35" s="3" t="s">
        <v>33</v>
      </c>
      <c r="D35" s="3"/>
      <c r="E35" s="4"/>
      <c r="F35" s="4"/>
      <c r="G35" s="16"/>
      <c r="H35" s="7">
        <f>IF(G35="X",VLOOKUP(C35,Munka2!A:E,5,0),0)</f>
        <v>0</v>
      </c>
      <c r="I35" s="4"/>
      <c r="J35" s="4"/>
      <c r="AB35" s="21" t="s">
        <v>83</v>
      </c>
    </row>
    <row r="36" spans="1:28" ht="14" thickBot="1" x14ac:dyDescent="0.2">
      <c r="A36" s="4"/>
      <c r="B36" s="3"/>
      <c r="C36" s="3" t="s">
        <v>34</v>
      </c>
      <c r="D36" s="3"/>
      <c r="E36" s="4"/>
      <c r="F36" s="4"/>
      <c r="G36" s="16"/>
      <c r="H36" s="7">
        <f>IF(G36="X",VLOOKUP(C36,Munka2!A:E,5,0),0)</f>
        <v>0</v>
      </c>
      <c r="I36" s="4"/>
      <c r="J36" s="4"/>
      <c r="AB36" s="21" t="s">
        <v>84</v>
      </c>
    </row>
    <row r="37" spans="1:28" ht="14" thickBot="1" x14ac:dyDescent="0.2">
      <c r="A37" s="4"/>
      <c r="B37" s="4"/>
      <c r="C37" s="4"/>
      <c r="D37" s="4"/>
      <c r="E37" s="4"/>
      <c r="F37" s="4"/>
      <c r="G37" s="4"/>
      <c r="H37" s="4"/>
      <c r="I37" s="10" t="s">
        <v>53</v>
      </c>
      <c r="J37" s="8">
        <f>SUM(H31:H36)</f>
        <v>0</v>
      </c>
      <c r="AB37" s="21"/>
    </row>
    <row r="38" spans="1:28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AB38" s="21"/>
    </row>
    <row r="39" spans="1:28" x14ac:dyDescent="0.15">
      <c r="A39" s="4"/>
      <c r="B39" s="4" t="s">
        <v>66</v>
      </c>
      <c r="C39" s="4"/>
      <c r="D39" s="4"/>
      <c r="E39" s="4"/>
      <c r="F39" s="4"/>
      <c r="G39" s="4"/>
      <c r="H39" s="4"/>
      <c r="I39" s="4"/>
      <c r="J39" s="4"/>
      <c r="AB39" s="21"/>
    </row>
    <row r="40" spans="1:28" ht="14" thickBot="1" x14ac:dyDescent="0.2">
      <c r="A40" s="4"/>
      <c r="B40" s="4" t="s">
        <v>64</v>
      </c>
      <c r="C40" s="4"/>
      <c r="D40" s="4"/>
      <c r="E40" s="4"/>
      <c r="F40" s="4"/>
      <c r="G40" s="4"/>
      <c r="H40" s="4"/>
      <c r="I40" s="4"/>
      <c r="J40" s="4"/>
    </row>
    <row r="41" spans="1:28" ht="17" thickBot="1" x14ac:dyDescent="0.25">
      <c r="A41" s="4"/>
      <c r="B41" s="4"/>
      <c r="C41" s="4"/>
      <c r="D41" s="4"/>
      <c r="E41" s="4"/>
      <c r="F41" s="4"/>
      <c r="G41" s="4"/>
      <c r="H41" s="4"/>
      <c r="I41" s="12" t="s">
        <v>54</v>
      </c>
      <c r="J41" s="9">
        <f>+J37+J29+J21</f>
        <v>0</v>
      </c>
    </row>
    <row r="45" spans="1:28" x14ac:dyDescent="0.15">
      <c r="AB45" s="2" t="s">
        <v>9</v>
      </c>
    </row>
    <row r="46" spans="1:28" x14ac:dyDescent="0.15">
      <c r="AB46" s="2" t="s">
        <v>10</v>
      </c>
    </row>
    <row r="47" spans="1:28" x14ac:dyDescent="0.15">
      <c r="AB47" s="2" t="s">
        <v>11</v>
      </c>
    </row>
    <row r="48" spans="1:28" x14ac:dyDescent="0.15">
      <c r="AB48" s="2" t="s">
        <v>12</v>
      </c>
    </row>
    <row r="49" spans="28:28" x14ac:dyDescent="0.15">
      <c r="AB49" s="2" t="s">
        <v>13</v>
      </c>
    </row>
    <row r="50" spans="28:28" x14ac:dyDescent="0.15">
      <c r="AB50" s="2"/>
    </row>
    <row r="51" spans="28:28" x14ac:dyDescent="0.15">
      <c r="AB51" s="2" t="s">
        <v>29</v>
      </c>
    </row>
    <row r="52" spans="28:28" x14ac:dyDescent="0.15">
      <c r="AB52" s="2" t="s">
        <v>30</v>
      </c>
    </row>
    <row r="53" spans="28:28" x14ac:dyDescent="0.15">
      <c r="AB53" s="2" t="s">
        <v>31</v>
      </c>
    </row>
    <row r="54" spans="28:28" x14ac:dyDescent="0.15">
      <c r="AB54" s="2" t="s">
        <v>32</v>
      </c>
    </row>
    <row r="55" spans="28:28" x14ac:dyDescent="0.15">
      <c r="AB55" s="2" t="s">
        <v>33</v>
      </c>
    </row>
    <row r="56" spans="28:28" x14ac:dyDescent="0.15">
      <c r="AB56" s="2" t="s">
        <v>34</v>
      </c>
    </row>
  </sheetData>
  <phoneticPr fontId="1" type="noConversion"/>
  <dataValidations count="7">
    <dataValidation allowBlank="1" showInputMessage="1" showErrorMessage="1" errorTitle="kiállítás típusa" sqref="AA3" xr:uid="{00000000-0002-0000-0000-000000000000}"/>
    <dataValidation type="list" allowBlank="1" showInputMessage="1" showErrorMessage="1" sqref="F11:F20" xr:uid="{00000000-0002-0000-0000-000001000000}">
      <formula1>$AA$3:$AA$5</formula1>
    </dataValidation>
    <dataValidation type="list" allowBlank="1" showInputMessage="1" showErrorMessage="1" sqref="G31:G36 G25:G28 F8:K8" xr:uid="{00000000-0002-0000-0000-000002000000}">
      <formula1>$AA$1</formula1>
    </dataValidation>
    <dataValidation type="list" allowBlank="1" showInputMessage="1" showErrorMessage="1" sqref="B11" xr:uid="{00000000-0002-0000-0000-000003000000}">
      <formula1>AE3</formula1>
    </dataValidation>
    <dataValidation type="list" allowBlank="1" showInputMessage="1" showErrorMessage="1" sqref="E11:E20" xr:uid="{00000000-0002-0000-0000-000004000000}">
      <formula1>$AA$9:$AA$16</formula1>
    </dataValidation>
    <dataValidation type="list" allowBlank="1" showInputMessage="1" showErrorMessage="1" sqref="G12:G20" xr:uid="{00000000-0002-0000-0000-000005000000}">
      <formula1>$AB$1:$AB$39</formula1>
    </dataValidation>
    <dataValidation type="list" allowBlank="1" showInputMessage="1" showErrorMessage="1" sqref="G11" xr:uid="{00000000-0002-0000-0000-000006000000}">
      <formula1>$AB$1:$AB$36</formula1>
    </dataValidation>
  </dataValidations>
  <pageMargins left="0.31" right="0.23" top="0.53" bottom="0.51" header="0.48" footer="0.51181102362204722"/>
  <pageSetup paperSize="9" orientation="landscape" verticalDpi="0" r:id="rId1"/>
  <headerFooter alignWithMargins="0"/>
  <cellWatches>
    <cellWatch r="F11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8"/>
  <sheetViews>
    <sheetView workbookViewId="0">
      <selection activeCell="H99" sqref="H99"/>
    </sheetView>
  </sheetViews>
  <sheetFormatPr baseColWidth="10" defaultColWidth="8.83203125" defaultRowHeight="13" x14ac:dyDescent="0.15"/>
  <cols>
    <col min="1" max="1" width="31.6640625" bestFit="1" customWidth="1"/>
    <col min="3" max="3" width="16" bestFit="1" customWidth="1"/>
    <col min="4" max="4" width="10.6640625" bestFit="1" customWidth="1"/>
    <col min="8" max="8" width="25.33203125" bestFit="1" customWidth="1"/>
  </cols>
  <sheetData>
    <row r="1" spans="1:9" x14ac:dyDescent="0.15">
      <c r="B1" t="s">
        <v>19</v>
      </c>
      <c r="C1" t="s">
        <v>20</v>
      </c>
      <c r="D1" t="s">
        <v>21</v>
      </c>
    </row>
    <row r="2" spans="1:9" x14ac:dyDescent="0.15">
      <c r="A2" s="21" t="s">
        <v>94</v>
      </c>
      <c r="B2">
        <v>4</v>
      </c>
      <c r="C2">
        <v>8</v>
      </c>
      <c r="D2">
        <v>26</v>
      </c>
      <c r="H2" t="str">
        <f t="shared" ref="H2:H9" si="0">+A2&amp;$B$1</f>
        <v>Nagyon ígéretescac</v>
      </c>
      <c r="I2">
        <v>4</v>
      </c>
    </row>
    <row r="3" spans="1:9" x14ac:dyDescent="0.15">
      <c r="A3" s="21" t="s">
        <v>93</v>
      </c>
      <c r="B3">
        <v>4</v>
      </c>
      <c r="C3">
        <v>8</v>
      </c>
      <c r="D3">
        <v>26</v>
      </c>
      <c r="H3" t="str">
        <f t="shared" si="0"/>
        <v>Nagyon ígéretes IVcac</v>
      </c>
      <c r="I3">
        <v>4</v>
      </c>
    </row>
    <row r="4" spans="1:9" x14ac:dyDescent="0.15">
      <c r="A4" s="21" t="s">
        <v>92</v>
      </c>
      <c r="B4">
        <v>5</v>
      </c>
      <c r="C4">
        <v>9</v>
      </c>
      <c r="D4">
        <v>28</v>
      </c>
      <c r="H4" t="str">
        <f t="shared" si="0"/>
        <v>Nagyon ígéretes IIIcac</v>
      </c>
      <c r="I4">
        <v>5</v>
      </c>
    </row>
    <row r="5" spans="1:9" x14ac:dyDescent="0.15">
      <c r="A5" s="21" t="s">
        <v>91</v>
      </c>
      <c r="B5">
        <v>6</v>
      </c>
      <c r="C5">
        <v>10</v>
      </c>
      <c r="D5">
        <v>30</v>
      </c>
      <c r="H5" t="str">
        <f t="shared" si="0"/>
        <v>Nagyon ígéretes IIcac</v>
      </c>
      <c r="I5">
        <v>6</v>
      </c>
    </row>
    <row r="6" spans="1:9" x14ac:dyDescent="0.15">
      <c r="A6" s="21" t="s">
        <v>90</v>
      </c>
      <c r="B6">
        <v>8</v>
      </c>
      <c r="C6">
        <v>12</v>
      </c>
      <c r="D6">
        <v>35</v>
      </c>
      <c r="H6" t="str">
        <f t="shared" si="0"/>
        <v>Nagyon ígéretes Icac</v>
      </c>
      <c r="I6">
        <v>8</v>
      </c>
    </row>
    <row r="7" spans="1:9" x14ac:dyDescent="0.15">
      <c r="A7" s="21" t="s">
        <v>96</v>
      </c>
      <c r="B7">
        <v>35</v>
      </c>
      <c r="C7">
        <v>45</v>
      </c>
      <c r="D7">
        <v>190</v>
      </c>
      <c r="H7" t="str">
        <f t="shared" si="0"/>
        <v>Bébi/Kölyök BIS IIIcac</v>
      </c>
      <c r="I7">
        <v>35</v>
      </c>
    </row>
    <row r="8" spans="1:9" x14ac:dyDescent="0.15">
      <c r="A8" s="21" t="s">
        <v>97</v>
      </c>
      <c r="B8">
        <v>40</v>
      </c>
      <c r="C8">
        <v>50</v>
      </c>
      <c r="D8">
        <v>220</v>
      </c>
      <c r="H8" t="str">
        <f t="shared" si="0"/>
        <v>Bébi/Kölyök BIS IIcac</v>
      </c>
      <c r="I8">
        <v>40</v>
      </c>
    </row>
    <row r="9" spans="1:9" x14ac:dyDescent="0.15">
      <c r="A9" s="21" t="s">
        <v>98</v>
      </c>
      <c r="B9">
        <v>45</v>
      </c>
      <c r="C9">
        <v>55</v>
      </c>
      <c r="D9">
        <v>250</v>
      </c>
      <c r="H9" t="str">
        <f t="shared" si="0"/>
        <v>Bébi/Kölyök BIS Icac</v>
      </c>
      <c r="I9">
        <v>45</v>
      </c>
    </row>
    <row r="10" spans="1:9" x14ac:dyDescent="0.15">
      <c r="A10" s="21" t="s">
        <v>81</v>
      </c>
      <c r="B10">
        <v>0</v>
      </c>
      <c r="C10">
        <v>0</v>
      </c>
      <c r="D10">
        <v>0</v>
      </c>
      <c r="H10" t="str">
        <f>+A10&amp;$B$1</f>
        <v>Nagyon jócac</v>
      </c>
      <c r="I10">
        <v>0</v>
      </c>
    </row>
    <row r="11" spans="1:9" x14ac:dyDescent="0.15">
      <c r="A11" t="s">
        <v>14</v>
      </c>
      <c r="B11">
        <v>2</v>
      </c>
      <c r="C11">
        <v>7</v>
      </c>
      <c r="D11">
        <v>17</v>
      </c>
      <c r="H11" t="str">
        <f>+A11&amp;$B$1</f>
        <v>Kitűnőcac</v>
      </c>
      <c r="I11">
        <v>2</v>
      </c>
    </row>
    <row r="12" spans="1:9" x14ac:dyDescent="0.15">
      <c r="A12" t="s">
        <v>15</v>
      </c>
      <c r="B12">
        <v>3</v>
      </c>
      <c r="C12">
        <v>8</v>
      </c>
      <c r="D12">
        <v>23</v>
      </c>
      <c r="H12" t="str">
        <f>+A12&amp;$B$1</f>
        <v>Kitűnő IVcac</v>
      </c>
      <c r="I12">
        <v>3</v>
      </c>
    </row>
    <row r="13" spans="1:9" x14ac:dyDescent="0.15">
      <c r="A13" t="s">
        <v>16</v>
      </c>
      <c r="B13">
        <v>4</v>
      </c>
      <c r="C13">
        <v>9</v>
      </c>
      <c r="D13">
        <v>24</v>
      </c>
      <c r="H13" t="str">
        <f>+A13&amp;$B$1</f>
        <v>Kitűnő IIIcac</v>
      </c>
      <c r="I13">
        <v>4</v>
      </c>
    </row>
    <row r="14" spans="1:9" x14ac:dyDescent="0.15">
      <c r="A14" t="s">
        <v>17</v>
      </c>
      <c r="B14">
        <v>5</v>
      </c>
      <c r="C14">
        <v>10</v>
      </c>
      <c r="D14">
        <v>25</v>
      </c>
      <c r="H14" t="str">
        <f>+A14&amp;$B$1</f>
        <v>Kitűnő IIcac</v>
      </c>
      <c r="I14">
        <v>5</v>
      </c>
    </row>
    <row r="15" spans="1:9" x14ac:dyDescent="0.15">
      <c r="A15" t="s">
        <v>18</v>
      </c>
      <c r="B15">
        <v>6</v>
      </c>
      <c r="C15">
        <v>11</v>
      </c>
      <c r="D15">
        <v>26</v>
      </c>
      <c r="H15" t="str">
        <f t="shared" ref="H15:H22" si="1">+A15&amp;$B$1</f>
        <v>Kitűnő Icac</v>
      </c>
      <c r="I15">
        <v>6</v>
      </c>
    </row>
    <row r="16" spans="1:9" x14ac:dyDescent="0.15">
      <c r="A16" t="s">
        <v>22</v>
      </c>
      <c r="B16">
        <v>10</v>
      </c>
      <c r="C16">
        <v>15</v>
      </c>
      <c r="D16">
        <v>40</v>
      </c>
      <c r="H16" t="str">
        <f t="shared" si="1"/>
        <v>Fiatal győztescac</v>
      </c>
      <c r="I16">
        <v>10</v>
      </c>
    </row>
    <row r="17" spans="1:9" x14ac:dyDescent="0.15">
      <c r="A17" t="s">
        <v>26</v>
      </c>
      <c r="B17">
        <v>8</v>
      </c>
      <c r="C17">
        <v>13</v>
      </c>
      <c r="D17">
        <v>28</v>
      </c>
      <c r="H17" t="str">
        <f t="shared" si="1"/>
        <v>rCACcac</v>
      </c>
      <c r="I17">
        <v>8</v>
      </c>
    </row>
    <row r="18" spans="1:9" x14ac:dyDescent="0.15">
      <c r="A18" t="s">
        <v>27</v>
      </c>
      <c r="B18">
        <v>10</v>
      </c>
      <c r="C18">
        <v>15</v>
      </c>
      <c r="D18">
        <v>30</v>
      </c>
      <c r="H18" t="str">
        <f t="shared" si="1"/>
        <v>CACcac</v>
      </c>
      <c r="I18">
        <v>10</v>
      </c>
    </row>
    <row r="19" spans="1:9" x14ac:dyDescent="0.15">
      <c r="A19" t="s">
        <v>28</v>
      </c>
      <c r="C19">
        <v>18</v>
      </c>
      <c r="D19">
        <v>40</v>
      </c>
      <c r="H19" t="str">
        <f t="shared" si="1"/>
        <v>rCACIBcac</v>
      </c>
    </row>
    <row r="20" spans="1:9" x14ac:dyDescent="0.15">
      <c r="A20" t="s">
        <v>25</v>
      </c>
      <c r="C20">
        <v>21</v>
      </c>
      <c r="H20" t="str">
        <f t="shared" si="1"/>
        <v>CACIBcac</v>
      </c>
    </row>
    <row r="21" spans="1:9" x14ac:dyDescent="0.15">
      <c r="A21" t="s">
        <v>23</v>
      </c>
      <c r="D21">
        <v>65</v>
      </c>
      <c r="H21" t="str">
        <f t="shared" si="1"/>
        <v>Európagyőztescac</v>
      </c>
    </row>
    <row r="22" spans="1:9" x14ac:dyDescent="0.15">
      <c r="A22" t="s">
        <v>24</v>
      </c>
      <c r="D22">
        <v>65</v>
      </c>
      <c r="H22" t="str">
        <f t="shared" si="1"/>
        <v>Világgyőztescac</v>
      </c>
    </row>
    <row r="23" spans="1:9" x14ac:dyDescent="0.15">
      <c r="A23" s="21" t="s">
        <v>89</v>
      </c>
      <c r="B23">
        <v>12</v>
      </c>
      <c r="C23">
        <v>22</v>
      </c>
      <c r="D23">
        <v>80</v>
      </c>
      <c r="H23" t="str">
        <f t="shared" ref="H23:H40" si="2">+A23&amp;$B$1</f>
        <v>BOScac</v>
      </c>
      <c r="I23">
        <v>12</v>
      </c>
    </row>
    <row r="24" spans="1:9" x14ac:dyDescent="0.15">
      <c r="A24" t="s">
        <v>72</v>
      </c>
      <c r="B24">
        <v>15</v>
      </c>
      <c r="C24">
        <v>25</v>
      </c>
      <c r="D24">
        <v>95</v>
      </c>
      <c r="H24" t="str">
        <f t="shared" si="2"/>
        <v>Fajtagyőztescac</v>
      </c>
      <c r="I24">
        <v>15</v>
      </c>
    </row>
    <row r="25" spans="1:9" x14ac:dyDescent="0.15">
      <c r="A25" t="s">
        <v>69</v>
      </c>
      <c r="B25">
        <v>35</v>
      </c>
      <c r="C25">
        <v>40</v>
      </c>
      <c r="D25">
        <v>155</v>
      </c>
      <c r="H25" t="str">
        <f t="shared" si="2"/>
        <v>Fajtacsoport Icac</v>
      </c>
      <c r="I25">
        <v>35</v>
      </c>
    </row>
    <row r="26" spans="1:9" x14ac:dyDescent="0.15">
      <c r="A26" t="s">
        <v>70</v>
      </c>
      <c r="B26">
        <v>30</v>
      </c>
      <c r="C26">
        <v>35</v>
      </c>
      <c r="D26">
        <v>130</v>
      </c>
      <c r="H26" t="str">
        <f t="shared" si="2"/>
        <v>Fajtacsoport IIcac</v>
      </c>
      <c r="I26">
        <v>30</v>
      </c>
    </row>
    <row r="27" spans="1:9" x14ac:dyDescent="0.15">
      <c r="A27" t="s">
        <v>71</v>
      </c>
      <c r="B27">
        <v>25</v>
      </c>
      <c r="C27">
        <v>30</v>
      </c>
      <c r="D27">
        <v>115</v>
      </c>
      <c r="H27" t="str">
        <f t="shared" si="2"/>
        <v>Fajtacsoport IIIcac</v>
      </c>
      <c r="I27">
        <v>25</v>
      </c>
    </row>
    <row r="28" spans="1:9" x14ac:dyDescent="0.15">
      <c r="A28" t="s">
        <v>77</v>
      </c>
      <c r="B28">
        <v>35</v>
      </c>
      <c r="C28">
        <v>40</v>
      </c>
      <c r="D28">
        <v>155</v>
      </c>
      <c r="H28" t="str">
        <f t="shared" si="2"/>
        <v>Junior fajtacsoport Icac</v>
      </c>
      <c r="I28">
        <v>15</v>
      </c>
    </row>
    <row r="29" spans="1:9" x14ac:dyDescent="0.15">
      <c r="A29" t="s">
        <v>78</v>
      </c>
      <c r="B29">
        <v>30</v>
      </c>
      <c r="C29">
        <v>35</v>
      </c>
      <c r="D29">
        <v>130</v>
      </c>
      <c r="H29" t="str">
        <f t="shared" si="2"/>
        <v>Junior fajtacsoport IIcac</v>
      </c>
      <c r="I29">
        <v>35</v>
      </c>
    </row>
    <row r="30" spans="1:9" x14ac:dyDescent="0.15">
      <c r="A30" t="s">
        <v>79</v>
      </c>
      <c r="B30">
        <v>25</v>
      </c>
      <c r="C30">
        <v>30</v>
      </c>
      <c r="D30">
        <v>115</v>
      </c>
      <c r="H30" t="str">
        <f t="shared" si="2"/>
        <v>Junior fajtacsoport IIIcac</v>
      </c>
      <c r="I30">
        <v>30</v>
      </c>
    </row>
    <row r="31" spans="1:9" x14ac:dyDescent="0.15">
      <c r="A31" t="s">
        <v>35</v>
      </c>
      <c r="B31">
        <v>35</v>
      </c>
      <c r="C31">
        <v>45</v>
      </c>
      <c r="D31">
        <v>170</v>
      </c>
      <c r="H31" t="str">
        <f t="shared" si="2"/>
        <v>Best of daycac</v>
      </c>
      <c r="I31">
        <v>25</v>
      </c>
    </row>
    <row r="32" spans="1:9" x14ac:dyDescent="0.15">
      <c r="A32" t="s">
        <v>36</v>
      </c>
      <c r="B32">
        <v>45</v>
      </c>
      <c r="C32">
        <v>55</v>
      </c>
      <c r="D32">
        <v>250</v>
      </c>
      <c r="H32" t="str">
        <f t="shared" si="2"/>
        <v>BIS Icac</v>
      </c>
      <c r="I32">
        <v>45</v>
      </c>
    </row>
    <row r="33" spans="1:9" x14ac:dyDescent="0.15">
      <c r="A33" t="s">
        <v>37</v>
      </c>
      <c r="B33">
        <v>40</v>
      </c>
      <c r="C33">
        <v>50</v>
      </c>
      <c r="D33">
        <v>220</v>
      </c>
      <c r="H33" t="str">
        <f t="shared" si="2"/>
        <v>BIS IIcac</v>
      </c>
      <c r="I33">
        <v>40</v>
      </c>
    </row>
    <row r="34" spans="1:9" x14ac:dyDescent="0.15">
      <c r="A34" t="s">
        <v>38</v>
      </c>
      <c r="B34">
        <v>35</v>
      </c>
      <c r="C34">
        <v>45</v>
      </c>
      <c r="D34">
        <v>190</v>
      </c>
      <c r="H34" t="str">
        <f t="shared" si="2"/>
        <v>BIS IIIcac</v>
      </c>
      <c r="I34">
        <v>35</v>
      </c>
    </row>
    <row r="35" spans="1:9" x14ac:dyDescent="0.15">
      <c r="A35" t="s">
        <v>73</v>
      </c>
      <c r="B35">
        <v>45</v>
      </c>
      <c r="C35">
        <v>55</v>
      </c>
      <c r="D35">
        <v>250</v>
      </c>
      <c r="H35" t="str">
        <f t="shared" si="2"/>
        <v>Junior BIS Icac</v>
      </c>
      <c r="I35">
        <v>45</v>
      </c>
    </row>
    <row r="36" spans="1:9" x14ac:dyDescent="0.15">
      <c r="A36" t="s">
        <v>74</v>
      </c>
      <c r="B36">
        <v>40</v>
      </c>
      <c r="C36">
        <v>50</v>
      </c>
      <c r="D36">
        <v>220</v>
      </c>
      <c r="H36" t="str">
        <f t="shared" si="2"/>
        <v>Junior BIS IIcac</v>
      </c>
      <c r="I36">
        <v>40</v>
      </c>
    </row>
    <row r="37" spans="1:9" x14ac:dyDescent="0.15">
      <c r="A37" t="s">
        <v>75</v>
      </c>
      <c r="B37">
        <v>35</v>
      </c>
      <c r="C37">
        <v>45</v>
      </c>
      <c r="D37">
        <v>190</v>
      </c>
      <c r="H37" t="str">
        <f t="shared" si="2"/>
        <v>Junior BIS IIIcac</v>
      </c>
      <c r="I37">
        <v>35</v>
      </c>
    </row>
    <row r="38" spans="1:9" x14ac:dyDescent="0.15">
      <c r="A38" s="21" t="s">
        <v>82</v>
      </c>
      <c r="B38">
        <v>45</v>
      </c>
      <c r="C38">
        <v>55</v>
      </c>
      <c r="D38">
        <v>250</v>
      </c>
      <c r="H38" t="str">
        <f t="shared" si="2"/>
        <v>Veterán BIS Icac</v>
      </c>
      <c r="I38">
        <v>45</v>
      </c>
    </row>
    <row r="39" spans="1:9" x14ac:dyDescent="0.15">
      <c r="A39" s="21" t="s">
        <v>83</v>
      </c>
      <c r="B39">
        <v>40</v>
      </c>
      <c r="C39">
        <v>50</v>
      </c>
      <c r="D39">
        <v>220</v>
      </c>
      <c r="H39" t="str">
        <f t="shared" si="2"/>
        <v>Veterán BIS IIcac</v>
      </c>
      <c r="I39">
        <v>40</v>
      </c>
    </row>
    <row r="40" spans="1:9" x14ac:dyDescent="0.15">
      <c r="A40" s="21" t="s">
        <v>84</v>
      </c>
      <c r="B40">
        <v>35</v>
      </c>
      <c r="C40">
        <v>45</v>
      </c>
      <c r="D40">
        <v>190</v>
      </c>
      <c r="H40" t="str">
        <f t="shared" si="2"/>
        <v>Veterán BIS IIIcac</v>
      </c>
      <c r="I40">
        <v>35</v>
      </c>
    </row>
    <row r="41" spans="1:9" x14ac:dyDescent="0.15">
      <c r="H41" t="str">
        <f t="shared" ref="H41:H48" si="3">A2&amp;$C$1</f>
        <v>Nagyon ígéretescacib/klub/special</v>
      </c>
      <c r="I41">
        <v>8</v>
      </c>
    </row>
    <row r="42" spans="1:9" x14ac:dyDescent="0.15">
      <c r="H42" t="str">
        <f t="shared" si="3"/>
        <v>Nagyon ígéretes IVcacib/klub/special</v>
      </c>
      <c r="I42">
        <v>8</v>
      </c>
    </row>
    <row r="43" spans="1:9" x14ac:dyDescent="0.15">
      <c r="H43" t="str">
        <f t="shared" si="3"/>
        <v>Nagyon ígéretes IIIcacib/klub/special</v>
      </c>
      <c r="I43">
        <v>9</v>
      </c>
    </row>
    <row r="44" spans="1:9" x14ac:dyDescent="0.15">
      <c r="E44">
        <v>20</v>
      </c>
      <c r="H44" t="str">
        <f t="shared" si="3"/>
        <v>Nagyon ígéretes IIcacib/klub/special</v>
      </c>
      <c r="I44">
        <v>10</v>
      </c>
    </row>
    <row r="45" spans="1:9" x14ac:dyDescent="0.15">
      <c r="E45">
        <v>25</v>
      </c>
      <c r="H45" t="str">
        <f t="shared" si="3"/>
        <v>Nagyon ígéretes Icacib/klub/special</v>
      </c>
      <c r="I45">
        <v>12</v>
      </c>
    </row>
    <row r="46" spans="1:9" x14ac:dyDescent="0.15">
      <c r="E46">
        <v>30</v>
      </c>
      <c r="H46" t="str">
        <f t="shared" si="3"/>
        <v>Bébi/Kölyök BIS IIIcacib/klub/special</v>
      </c>
      <c r="I46">
        <v>45</v>
      </c>
    </row>
    <row r="47" spans="1:9" x14ac:dyDescent="0.15">
      <c r="E47">
        <v>40</v>
      </c>
      <c r="H47" t="str">
        <f t="shared" si="3"/>
        <v>Bébi/Kölyök BIS IIcacib/klub/special</v>
      </c>
      <c r="I47">
        <v>50</v>
      </c>
    </row>
    <row r="48" spans="1:9" x14ac:dyDescent="0.15">
      <c r="A48" t="s">
        <v>9</v>
      </c>
      <c r="E48">
        <v>40</v>
      </c>
      <c r="H48" t="str">
        <f t="shared" si="3"/>
        <v>Bébi/Kölyök BIS Icacib/klub/special</v>
      </c>
      <c r="I48">
        <v>55</v>
      </c>
    </row>
    <row r="49" spans="1:9" x14ac:dyDescent="0.15">
      <c r="A49" t="s">
        <v>10</v>
      </c>
      <c r="C49">
        <v>10</v>
      </c>
      <c r="E49">
        <v>50</v>
      </c>
      <c r="H49" t="str">
        <f t="shared" ref="H49:H69" si="4">A10&amp;$C$1</f>
        <v>Nagyon jócacib/klub/special</v>
      </c>
      <c r="I49">
        <v>0</v>
      </c>
    </row>
    <row r="50" spans="1:9" x14ac:dyDescent="0.15">
      <c r="A50" t="s">
        <v>11</v>
      </c>
      <c r="C50">
        <v>10</v>
      </c>
      <c r="E50">
        <v>65</v>
      </c>
      <c r="H50" t="str">
        <f t="shared" si="4"/>
        <v>Kitűnőcacib/klub/special</v>
      </c>
      <c r="I50">
        <v>7</v>
      </c>
    </row>
    <row r="51" spans="1:9" x14ac:dyDescent="0.15">
      <c r="A51" t="s">
        <v>12</v>
      </c>
      <c r="C51">
        <v>10</v>
      </c>
      <c r="H51" t="str">
        <f t="shared" si="4"/>
        <v>Kitűnő IVcacib/klub/special</v>
      </c>
      <c r="I51">
        <v>8</v>
      </c>
    </row>
    <row r="52" spans="1:9" x14ac:dyDescent="0.15">
      <c r="A52" s="21" t="s">
        <v>86</v>
      </c>
      <c r="C52">
        <v>10</v>
      </c>
      <c r="H52" t="str">
        <f t="shared" si="4"/>
        <v>Kitűnő IIIcacib/klub/special</v>
      </c>
      <c r="I52">
        <v>9</v>
      </c>
    </row>
    <row r="53" spans="1:9" x14ac:dyDescent="0.15">
      <c r="A53" t="s">
        <v>13</v>
      </c>
      <c r="H53" t="str">
        <f t="shared" si="4"/>
        <v>Kitűnő IIcacib/klub/special</v>
      </c>
      <c r="I53">
        <v>10</v>
      </c>
    </row>
    <row r="54" spans="1:9" x14ac:dyDescent="0.15">
      <c r="A54" t="s">
        <v>29</v>
      </c>
      <c r="H54" t="str">
        <f t="shared" si="4"/>
        <v>Kitűnő Icacib/klub/special</v>
      </c>
      <c r="I54">
        <v>11</v>
      </c>
    </row>
    <row r="55" spans="1:9" x14ac:dyDescent="0.15">
      <c r="A55" t="s">
        <v>30</v>
      </c>
      <c r="H55" t="str">
        <f t="shared" si="4"/>
        <v>Fiatal győztescacib/klub/special</v>
      </c>
      <c r="I55">
        <v>15</v>
      </c>
    </row>
    <row r="56" spans="1:9" x14ac:dyDescent="0.15">
      <c r="A56" t="s">
        <v>31</v>
      </c>
      <c r="H56" t="str">
        <f t="shared" si="4"/>
        <v>rCACcacib/klub/special</v>
      </c>
      <c r="I56">
        <v>13</v>
      </c>
    </row>
    <row r="57" spans="1:9" x14ac:dyDescent="0.15">
      <c r="A57" t="s">
        <v>32</v>
      </c>
      <c r="H57" t="str">
        <f t="shared" si="4"/>
        <v>CACcacib/klub/special</v>
      </c>
      <c r="I57">
        <v>15</v>
      </c>
    </row>
    <row r="58" spans="1:9" x14ac:dyDescent="0.15">
      <c r="A58" t="s">
        <v>33</v>
      </c>
      <c r="H58" t="str">
        <f t="shared" si="4"/>
        <v>rCACIBcacib/klub/special</v>
      </c>
      <c r="I58">
        <v>18</v>
      </c>
    </row>
    <row r="59" spans="1:9" x14ac:dyDescent="0.15">
      <c r="A59" t="s">
        <v>34</v>
      </c>
      <c r="H59" t="str">
        <f t="shared" si="4"/>
        <v>CACIBcacib/klub/special</v>
      </c>
      <c r="I59">
        <v>21</v>
      </c>
    </row>
    <row r="60" spans="1:9" x14ac:dyDescent="0.15">
      <c r="H60" t="str">
        <f t="shared" si="4"/>
        <v>Európagyőztescacib/klub/special</v>
      </c>
    </row>
    <row r="61" spans="1:9" x14ac:dyDescent="0.15">
      <c r="H61" t="str">
        <f t="shared" si="4"/>
        <v>Világgyőztescacib/klub/special</v>
      </c>
    </row>
    <row r="62" spans="1:9" x14ac:dyDescent="0.15">
      <c r="H62" t="str">
        <f t="shared" si="4"/>
        <v>BOScacib/klub/special</v>
      </c>
      <c r="I62">
        <v>22</v>
      </c>
    </row>
    <row r="63" spans="1:9" x14ac:dyDescent="0.15">
      <c r="H63" t="str">
        <f t="shared" si="4"/>
        <v>Fajtagyőztescacib/klub/special</v>
      </c>
      <c r="I63">
        <v>25</v>
      </c>
    </row>
    <row r="64" spans="1:9" x14ac:dyDescent="0.15">
      <c r="H64" t="str">
        <f t="shared" si="4"/>
        <v>Fajtacsoport Icacib/klub/special</v>
      </c>
      <c r="I64">
        <v>40</v>
      </c>
    </row>
    <row r="65" spans="8:9" x14ac:dyDescent="0.15">
      <c r="H65" t="str">
        <f t="shared" si="4"/>
        <v>Fajtacsoport IIcacib/klub/special</v>
      </c>
      <c r="I65">
        <v>35</v>
      </c>
    </row>
    <row r="66" spans="8:9" x14ac:dyDescent="0.15">
      <c r="H66" t="str">
        <f t="shared" si="4"/>
        <v>Fajtacsoport IIIcacib/klub/special</v>
      </c>
      <c r="I66">
        <v>30</v>
      </c>
    </row>
    <row r="67" spans="8:9" x14ac:dyDescent="0.15">
      <c r="H67" t="str">
        <f t="shared" si="4"/>
        <v>Junior fajtacsoport Icacib/klub/special</v>
      </c>
      <c r="I67">
        <v>25</v>
      </c>
    </row>
    <row r="68" spans="8:9" x14ac:dyDescent="0.15">
      <c r="H68" t="str">
        <f t="shared" si="4"/>
        <v>Junior fajtacsoport IIcacib/klub/special</v>
      </c>
      <c r="I68">
        <v>40</v>
      </c>
    </row>
    <row r="69" spans="8:9" x14ac:dyDescent="0.15">
      <c r="H69" t="str">
        <f t="shared" si="4"/>
        <v>Junior fajtacsoport IIIcacib/klub/special</v>
      </c>
      <c r="I69">
        <v>35</v>
      </c>
    </row>
    <row r="70" spans="8:9" x14ac:dyDescent="0.15">
      <c r="H70" t="str">
        <f t="shared" ref="H70:H79" si="5">A31&amp;$C$1</f>
        <v>Best of daycacib/klub/special</v>
      </c>
      <c r="I70">
        <v>30</v>
      </c>
    </row>
    <row r="71" spans="8:9" x14ac:dyDescent="0.15">
      <c r="H71" t="str">
        <f t="shared" si="5"/>
        <v>BIS Icacib/klub/special</v>
      </c>
      <c r="I71">
        <v>55</v>
      </c>
    </row>
    <row r="72" spans="8:9" x14ac:dyDescent="0.15">
      <c r="H72" t="str">
        <f t="shared" si="5"/>
        <v>BIS IIcacib/klub/special</v>
      </c>
      <c r="I72">
        <v>50</v>
      </c>
    </row>
    <row r="73" spans="8:9" x14ac:dyDescent="0.15">
      <c r="H73" t="str">
        <f t="shared" si="5"/>
        <v>BIS IIIcacib/klub/special</v>
      </c>
      <c r="I73">
        <v>45</v>
      </c>
    </row>
    <row r="74" spans="8:9" x14ac:dyDescent="0.15">
      <c r="H74" t="str">
        <f t="shared" si="5"/>
        <v>Junior BIS Icacib/klub/special</v>
      </c>
      <c r="I74">
        <v>55</v>
      </c>
    </row>
    <row r="75" spans="8:9" x14ac:dyDescent="0.15">
      <c r="H75" t="str">
        <f t="shared" si="5"/>
        <v>Junior BIS IIcacib/klub/special</v>
      </c>
      <c r="I75">
        <v>50</v>
      </c>
    </row>
    <row r="76" spans="8:9" x14ac:dyDescent="0.15">
      <c r="H76" t="str">
        <f t="shared" si="5"/>
        <v>Junior BIS IIIcacib/klub/special</v>
      </c>
      <c r="I76">
        <v>45</v>
      </c>
    </row>
    <row r="77" spans="8:9" x14ac:dyDescent="0.15">
      <c r="H77" t="str">
        <f t="shared" si="5"/>
        <v>Veterán BIS Icacib/klub/special</v>
      </c>
      <c r="I77">
        <v>55</v>
      </c>
    </row>
    <row r="78" spans="8:9" x14ac:dyDescent="0.15">
      <c r="H78" t="str">
        <f t="shared" si="5"/>
        <v>Veterán BIS IIcacib/klub/special</v>
      </c>
      <c r="I78">
        <v>50</v>
      </c>
    </row>
    <row r="79" spans="8:9" x14ac:dyDescent="0.15">
      <c r="H79" t="str">
        <f t="shared" si="5"/>
        <v>Veterán BIS IIIcacib/klub/special</v>
      </c>
      <c r="I79">
        <v>45</v>
      </c>
    </row>
    <row r="80" spans="8:9" x14ac:dyDescent="0.15">
      <c r="H80" t="str">
        <f t="shared" ref="H80:H87" si="6">+A2&amp;$D$1</f>
        <v>Nagyon ígéreteseurópa/világ</v>
      </c>
      <c r="I80">
        <v>26</v>
      </c>
    </row>
    <row r="81" spans="8:9" x14ac:dyDescent="0.15">
      <c r="H81" t="str">
        <f t="shared" si="6"/>
        <v>Nagyon ígéretes IVeurópa/világ</v>
      </c>
      <c r="I81">
        <v>26</v>
      </c>
    </row>
    <row r="82" spans="8:9" x14ac:dyDescent="0.15">
      <c r="H82" t="str">
        <f t="shared" si="6"/>
        <v>Nagyon ígéretes IIIeurópa/világ</v>
      </c>
      <c r="I82">
        <v>28</v>
      </c>
    </row>
    <row r="83" spans="8:9" x14ac:dyDescent="0.15">
      <c r="H83" t="str">
        <f t="shared" si="6"/>
        <v>Nagyon ígéretes IIeurópa/világ</v>
      </c>
      <c r="I83">
        <v>30</v>
      </c>
    </row>
    <row r="84" spans="8:9" x14ac:dyDescent="0.15">
      <c r="H84" t="str">
        <f t="shared" si="6"/>
        <v>Nagyon ígéretes Ieurópa/világ</v>
      </c>
      <c r="I84">
        <v>35</v>
      </c>
    </row>
    <row r="85" spans="8:9" x14ac:dyDescent="0.15">
      <c r="H85" t="str">
        <f t="shared" si="6"/>
        <v>Bébi/Kölyök BIS IIIeurópa/világ</v>
      </c>
      <c r="I85">
        <v>190</v>
      </c>
    </row>
    <row r="86" spans="8:9" x14ac:dyDescent="0.15">
      <c r="H86" t="str">
        <f t="shared" si="6"/>
        <v>Bébi/Kölyök BIS IIeurópa/világ</v>
      </c>
      <c r="I86">
        <v>220</v>
      </c>
    </row>
    <row r="87" spans="8:9" x14ac:dyDescent="0.15">
      <c r="H87" t="str">
        <f t="shared" si="6"/>
        <v>Bébi/Kölyök BIS Ieurópa/világ</v>
      </c>
      <c r="I87">
        <v>250</v>
      </c>
    </row>
    <row r="88" spans="8:9" x14ac:dyDescent="0.15">
      <c r="H88" t="str">
        <f t="shared" ref="H88:H100" si="7">+A10&amp;$D$1</f>
        <v>Nagyon jóeurópa/világ</v>
      </c>
      <c r="I88">
        <v>0</v>
      </c>
    </row>
    <row r="89" spans="8:9" x14ac:dyDescent="0.15">
      <c r="H89" t="str">
        <f t="shared" si="7"/>
        <v>Kitűnőeurópa/világ</v>
      </c>
      <c r="I89">
        <v>17</v>
      </c>
    </row>
    <row r="90" spans="8:9" x14ac:dyDescent="0.15">
      <c r="H90" t="str">
        <f t="shared" si="7"/>
        <v>Kitűnő IVeurópa/világ</v>
      </c>
      <c r="I90">
        <v>23</v>
      </c>
    </row>
    <row r="91" spans="8:9" x14ac:dyDescent="0.15">
      <c r="H91" t="str">
        <f t="shared" si="7"/>
        <v>Kitűnő IIIeurópa/világ</v>
      </c>
      <c r="I91">
        <v>24</v>
      </c>
    </row>
    <row r="92" spans="8:9" x14ac:dyDescent="0.15">
      <c r="H92" t="str">
        <f t="shared" si="7"/>
        <v>Kitűnő IIeurópa/világ</v>
      </c>
      <c r="I92">
        <v>25</v>
      </c>
    </row>
    <row r="93" spans="8:9" x14ac:dyDescent="0.15">
      <c r="H93" t="str">
        <f t="shared" si="7"/>
        <v>Kitűnő Ieurópa/világ</v>
      </c>
      <c r="I93">
        <v>26</v>
      </c>
    </row>
    <row r="94" spans="8:9" x14ac:dyDescent="0.15">
      <c r="H94" t="str">
        <f t="shared" si="7"/>
        <v>Fiatal győzteseurópa/világ</v>
      </c>
      <c r="I94">
        <v>65</v>
      </c>
    </row>
    <row r="95" spans="8:9" x14ac:dyDescent="0.15">
      <c r="H95" t="str">
        <f t="shared" si="7"/>
        <v>rCACeurópa/világ</v>
      </c>
      <c r="I95">
        <v>28</v>
      </c>
    </row>
    <row r="96" spans="8:9" x14ac:dyDescent="0.15">
      <c r="H96" t="str">
        <f t="shared" si="7"/>
        <v>CACeurópa/világ</v>
      </c>
      <c r="I96">
        <v>30</v>
      </c>
    </row>
    <row r="97" spans="8:9" x14ac:dyDescent="0.15">
      <c r="H97" t="str">
        <f t="shared" si="7"/>
        <v>rCACIBeurópa/világ</v>
      </c>
      <c r="I97">
        <v>40</v>
      </c>
    </row>
    <row r="98" spans="8:9" x14ac:dyDescent="0.15">
      <c r="H98" t="str">
        <f t="shared" si="7"/>
        <v>CACIBeurópa/világ</v>
      </c>
    </row>
    <row r="99" spans="8:9" x14ac:dyDescent="0.15">
      <c r="H99" t="str">
        <f t="shared" si="7"/>
        <v>Európagyőzteseurópa/világ</v>
      </c>
      <c r="I99">
        <v>65</v>
      </c>
    </row>
    <row r="100" spans="8:9" x14ac:dyDescent="0.15">
      <c r="H100" t="str">
        <f t="shared" si="7"/>
        <v>Világgyőzteseurópa/világ</v>
      </c>
      <c r="I100">
        <v>65</v>
      </c>
    </row>
    <row r="101" spans="8:9" x14ac:dyDescent="0.15">
      <c r="H101" t="str">
        <f t="shared" ref="H101:H108" si="8">+A23&amp;$D$1</f>
        <v>BOSeurópa/világ</v>
      </c>
      <c r="I101">
        <v>80</v>
      </c>
    </row>
    <row r="102" spans="8:9" x14ac:dyDescent="0.15">
      <c r="H102" t="str">
        <f t="shared" si="8"/>
        <v>Fajtagyőzteseurópa/világ</v>
      </c>
      <c r="I102">
        <v>95</v>
      </c>
    </row>
    <row r="103" spans="8:9" x14ac:dyDescent="0.15">
      <c r="H103" t="str">
        <f t="shared" si="8"/>
        <v>Fajtacsoport Ieurópa/világ</v>
      </c>
      <c r="I103">
        <v>155</v>
      </c>
    </row>
    <row r="104" spans="8:9" x14ac:dyDescent="0.15">
      <c r="H104" t="str">
        <f t="shared" si="8"/>
        <v>Fajtacsoport IIeurópa/világ</v>
      </c>
      <c r="I104">
        <v>130</v>
      </c>
    </row>
    <row r="105" spans="8:9" x14ac:dyDescent="0.15">
      <c r="H105" t="str">
        <f t="shared" si="8"/>
        <v>Fajtacsoport IIIeurópa/világ</v>
      </c>
      <c r="I105">
        <v>115</v>
      </c>
    </row>
    <row r="106" spans="8:9" x14ac:dyDescent="0.15">
      <c r="H106" t="str">
        <f t="shared" si="8"/>
        <v>Junior fajtacsoport Ieurópa/világ</v>
      </c>
      <c r="I106">
        <v>155</v>
      </c>
    </row>
    <row r="107" spans="8:9" x14ac:dyDescent="0.15">
      <c r="H107" t="str">
        <f t="shared" si="8"/>
        <v>Junior fajtacsoport IIeurópa/világ</v>
      </c>
      <c r="I107">
        <v>130</v>
      </c>
    </row>
    <row r="108" spans="8:9" x14ac:dyDescent="0.15">
      <c r="H108" t="str">
        <f t="shared" si="8"/>
        <v>Junior fajtacsoport IIIeurópa/világ</v>
      </c>
      <c r="I108">
        <v>115</v>
      </c>
    </row>
    <row r="109" spans="8:9" x14ac:dyDescent="0.15">
      <c r="H109" t="str">
        <f t="shared" ref="H109:H118" si="9">+A31&amp;$D$1</f>
        <v>Best of dayeurópa/világ</v>
      </c>
      <c r="I109">
        <v>170</v>
      </c>
    </row>
    <row r="110" spans="8:9" x14ac:dyDescent="0.15">
      <c r="H110" t="str">
        <f t="shared" si="9"/>
        <v>BIS Ieurópa/világ</v>
      </c>
      <c r="I110">
        <v>250</v>
      </c>
    </row>
    <row r="111" spans="8:9" x14ac:dyDescent="0.15">
      <c r="H111" t="str">
        <f t="shared" si="9"/>
        <v>BIS IIeurópa/világ</v>
      </c>
      <c r="I111">
        <v>220</v>
      </c>
    </row>
    <row r="112" spans="8:9" x14ac:dyDescent="0.15">
      <c r="H112" t="str">
        <f t="shared" si="9"/>
        <v>BIS IIIeurópa/világ</v>
      </c>
      <c r="I112">
        <v>190</v>
      </c>
    </row>
    <row r="113" spans="8:9" x14ac:dyDescent="0.15">
      <c r="H113" t="str">
        <f t="shared" si="9"/>
        <v>Junior BIS Ieurópa/világ</v>
      </c>
      <c r="I113">
        <v>250</v>
      </c>
    </row>
    <row r="114" spans="8:9" x14ac:dyDescent="0.15">
      <c r="H114" t="str">
        <f t="shared" si="9"/>
        <v>Junior BIS IIeurópa/világ</v>
      </c>
      <c r="I114">
        <v>220</v>
      </c>
    </row>
    <row r="115" spans="8:9" x14ac:dyDescent="0.15">
      <c r="H115" t="str">
        <f t="shared" si="9"/>
        <v>Junior BIS IIIeurópa/világ</v>
      </c>
      <c r="I115">
        <v>190</v>
      </c>
    </row>
    <row r="116" spans="8:9" x14ac:dyDescent="0.15">
      <c r="H116" t="str">
        <f t="shared" si="9"/>
        <v>Veterán BIS Ieurópa/világ</v>
      </c>
      <c r="I116">
        <v>250</v>
      </c>
    </row>
    <row r="117" spans="8:9" x14ac:dyDescent="0.15">
      <c r="H117" t="str">
        <f t="shared" si="9"/>
        <v>Veterán BIS IIeurópa/világ</v>
      </c>
      <c r="I117">
        <v>220</v>
      </c>
    </row>
    <row r="118" spans="8:9" x14ac:dyDescent="0.15">
      <c r="H118" t="str">
        <f t="shared" si="9"/>
        <v>Veterán BIS IIIeurópa/világ</v>
      </c>
      <c r="I118">
        <v>190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METRO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beata.meglecz</dc:creator>
  <cp:lastModifiedBy>Microsoft Office User</cp:lastModifiedBy>
  <cp:lastPrinted>2011-09-27T13:11:25Z</cp:lastPrinted>
  <dcterms:created xsi:type="dcterms:W3CDTF">2011-09-26T14:20:22Z</dcterms:created>
  <dcterms:modified xsi:type="dcterms:W3CDTF">2023-02-15T13:43:42Z</dcterms:modified>
</cp:coreProperties>
</file>